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990" tabRatio="748" activeTab="1"/>
  </bookViews>
  <sheets>
    <sheet name="角位移与电压Angle vs Volt" sheetId="5" r:id="rId1"/>
    <sheet name="谐频与负载Resonant Freq  vs Load" sheetId="6" r:id="rId2"/>
    <sheet name="线性度Linearity" sheetId="7" r:id="rId3"/>
  </sheets>
  <definedNames>
    <definedName name="_xlnm._FilterDatabase" localSheetId="0" hidden="1">'角位移与电压Angle vs Volt'!$F$3:$F$13</definedName>
  </definedNames>
  <calcPr calcId="144525"/>
</workbook>
</file>

<file path=xl/sharedStrings.xml><?xml version="1.0" encoding="utf-8"?>
<sst xmlns="http://schemas.openxmlformats.org/spreadsheetml/2006/main" count="53" uniqueCount="29">
  <si>
    <t>角位移与电压曲线/Angular Travel vs Voltage Curve</t>
  </si>
  <si>
    <t>电压Voltage (V)</t>
  </si>
  <si>
    <t xml:space="preserve">开环Open-loop </t>
  </si>
  <si>
    <t>闭环Closed-loop</t>
  </si>
  <si>
    <t>角度Angle (s)</t>
  </si>
  <si>
    <t>www.coremorrow.com</t>
  </si>
  <si>
    <t>微信服务号/Wechat</t>
  </si>
  <si>
    <t>测试环境/Test Condition</t>
  </si>
  <si>
    <t>型号/Model</t>
  </si>
  <si>
    <t>P33.T2S</t>
  </si>
  <si>
    <t>测试温度/Temperature</t>
  </si>
  <si>
    <t>20℃，31%RH</t>
  </si>
  <si>
    <t>负载/Load</t>
  </si>
  <si>
    <t>空载 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</si>
  <si>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</si>
  <si>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</si>
  <si>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</si>
  <si>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</si>
  <si>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</si>
  <si>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</si>
  <si>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</si>
  <si>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θX谐振频率Resonant frequency (Hz)</t>
  </si>
  <si>
    <t>θY谐振频率Resonant frequency (Hz)</t>
  </si>
  <si>
    <t>线性度/Linearity</t>
  </si>
  <si>
    <t>控制输入Control input（V）</t>
  </si>
  <si>
    <t>输出角度Angle（s）</t>
  </si>
  <si>
    <t>偏差角度Deviation（s）</t>
  </si>
  <si>
    <t>线性度Linearity（%F.S.）</t>
  </si>
  <si>
    <t xml:space="preserve">0~120V，对应控制输入/control input： 0~10V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</si>
</sst>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角位移与电压曲线/Angular Travel vs Voltage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'角位移与电压Angle vs Volt'!$E$2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'角位移与电压Angle vs Volt'!$D$4:$D$24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'角位移与电压Angle vs Volt'!$E$4:$E$24</c:f>
              <c:numCache>
                <c:formatCode>General</c:formatCode>
                <c:ptCount val="21"/>
                <c:pt idx="0">
                  <c:v>0</c:v>
                </c:pt>
                <c:pt idx="1">
                  <c:v>41.8</c:v>
                </c:pt>
                <c:pt idx="2">
                  <c:v>91.01</c:v>
                </c:pt>
                <c:pt idx="3">
                  <c:v>145.49</c:v>
                </c:pt>
                <c:pt idx="4">
                  <c:v>204.36</c:v>
                </c:pt>
                <c:pt idx="5">
                  <c:v>266.04</c:v>
                </c:pt>
                <c:pt idx="6">
                  <c:v>329.5</c:v>
                </c:pt>
                <c:pt idx="7">
                  <c:v>394.56</c:v>
                </c:pt>
                <c:pt idx="8">
                  <c:v>460.6</c:v>
                </c:pt>
                <c:pt idx="9">
                  <c:v>527.14</c:v>
                </c:pt>
                <c:pt idx="10">
                  <c:v>593.93</c:v>
                </c:pt>
                <c:pt idx="11">
                  <c:v>551.61</c:v>
                </c:pt>
                <c:pt idx="12">
                  <c:v>501.7</c:v>
                </c:pt>
                <c:pt idx="13">
                  <c:v>446.56</c:v>
                </c:pt>
                <c:pt idx="14">
                  <c:v>387.72</c:v>
                </c:pt>
                <c:pt idx="15">
                  <c:v>326.42</c:v>
                </c:pt>
                <c:pt idx="16">
                  <c:v>263.24</c:v>
                </c:pt>
                <c:pt idx="17">
                  <c:v>199.43</c:v>
                </c:pt>
                <c:pt idx="18">
                  <c:v>134.45</c:v>
                </c:pt>
                <c:pt idx="19">
                  <c:v>69.7</c:v>
                </c:pt>
                <c:pt idx="20">
                  <c:v>4.78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'角位移与电压Angle vs Volt'!$F$2</c:f>
              <c:strCache>
                <c:ptCount val="1"/>
                <c:pt idx="0">
                  <c:v>闭环Closed-loop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'角位移与电压Angle vs Volt'!$D$4:$D$24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'角位移与电压Angle vs Volt'!$F$4:$F$24</c:f>
              <c:numCache>
                <c:formatCode>General</c:formatCode>
                <c:ptCount val="21"/>
                <c:pt idx="0">
                  <c:v>0</c:v>
                </c:pt>
                <c:pt idx="1">
                  <c:v>58.29</c:v>
                </c:pt>
                <c:pt idx="2">
                  <c:v>116.34</c:v>
                </c:pt>
                <c:pt idx="3">
                  <c:v>174.15</c:v>
                </c:pt>
                <c:pt idx="4">
                  <c:v>231.99</c:v>
                </c:pt>
                <c:pt idx="5">
                  <c:v>290.08</c:v>
                </c:pt>
                <c:pt idx="6">
                  <c:v>347.96</c:v>
                </c:pt>
                <c:pt idx="7">
                  <c:v>406.16</c:v>
                </c:pt>
                <c:pt idx="8">
                  <c:v>464.11</c:v>
                </c:pt>
                <c:pt idx="9">
                  <c:v>522.15</c:v>
                </c:pt>
                <c:pt idx="10">
                  <c:v>580.27</c:v>
                </c:pt>
                <c:pt idx="11">
                  <c:v>522.17</c:v>
                </c:pt>
                <c:pt idx="12">
                  <c:v>464.32</c:v>
                </c:pt>
                <c:pt idx="13">
                  <c:v>406.47</c:v>
                </c:pt>
                <c:pt idx="14">
                  <c:v>348.44</c:v>
                </c:pt>
                <c:pt idx="15">
                  <c:v>290.51</c:v>
                </c:pt>
                <c:pt idx="16">
                  <c:v>232.47</c:v>
                </c:pt>
                <c:pt idx="17">
                  <c:v>174.36</c:v>
                </c:pt>
                <c:pt idx="18">
                  <c:v>116.31</c:v>
                </c:pt>
                <c:pt idx="19">
                  <c:v>58.27</c:v>
                </c:pt>
                <c:pt idx="20">
                  <c:v>0.24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2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角度</a:t>
                </a:r>
                <a:r>
                  <a:rPr lang="en-US" altLang="zh-CN"/>
                  <a:t>Angle</a:t>
                </a:r>
                <a:r>
                  <a:t>(</a:t>
                </a:r>
                <a:r>
                  <a:rPr lang="en-US" altLang="zh-CN"/>
                  <a:t>s</a:t>
                </a:r>
                <a: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'谐频与负载Resonant Freq  vs Load'!$E$2</c:f>
              <c:strCache>
                <c:ptCount val="1"/>
                <c:pt idx="0">
                  <c:v>θX谐振频率Resonant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'谐频与负载Resonant 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50</c:v>
                </c:pt>
              </c:numCache>
            </c:numRef>
          </c:xVal>
          <c:yVal>
            <c:numRef>
              <c:f>'谐频与负载Resonant Freq  vs Load'!$E$3:$E$9</c:f>
              <c:numCache>
                <c:formatCode>General</c:formatCode>
                <c:ptCount val="7"/>
                <c:pt idx="1">
                  <c:v>3488</c:v>
                </c:pt>
                <c:pt idx="2">
                  <c:v>3030</c:v>
                </c:pt>
                <c:pt idx="3">
                  <c:v>2711</c:v>
                </c:pt>
                <c:pt idx="4">
                  <c:v>2291</c:v>
                </c:pt>
                <c:pt idx="5">
                  <c:v>2021</c:v>
                </c:pt>
                <c:pt idx="6">
                  <c:v>1682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'谐频与负载Resonant Freq  vs Load'!$F$2</c:f>
              <c:strCache>
                <c:ptCount val="1"/>
                <c:pt idx="0">
                  <c:v>θY谐振频率Resonant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'谐频与负载Resonant 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50</c:v>
                </c:pt>
              </c:numCache>
            </c:numRef>
          </c:xVal>
          <c:yVal>
            <c:numRef>
              <c:f>'谐频与负载Resonant Freq  vs Load'!$F$3:$F$9</c:f>
              <c:numCache>
                <c:formatCode>General</c:formatCode>
                <c:ptCount val="7"/>
                <c:pt idx="1">
                  <c:v>3488</c:v>
                </c:pt>
                <c:pt idx="2">
                  <c:v>3030</c:v>
                </c:pt>
                <c:pt idx="3">
                  <c:v>2711</c:v>
                </c:pt>
                <c:pt idx="4">
                  <c:v>2291</c:v>
                </c:pt>
                <c:pt idx="5">
                  <c:v>2021</c:v>
                </c:pt>
                <c:pt idx="6">
                  <c:v>1682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负载</a:t>
                </a:r>
                <a:r>
                  <a:rPr lang="en-US" altLang="zh-CN"/>
                  <a:t>load</a:t>
                </a:r>
                <a:r>
                  <a:rPr altLang="en-US"/>
                  <a:t>（</a:t>
                </a:r>
                <a:r>
                  <a:rPr lang="en-US" altLang="zh-CN"/>
                  <a:t>g</a:t>
                </a:r>
                <a:r>
                  <a:rPr altLang="en-US"/>
                  <a:t>）</a:t>
                </a:r>
                <a:endParaRPr altLang="en-US"/>
              </a:p>
            </c:rich>
          </c:tx>
          <c:layout>
            <c:manualLayout>
              <c:xMode val="edge"/>
              <c:yMode val="edge"/>
              <c:x val="0.486947931194793"/>
              <c:y val="0.847836500079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0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谐振频率Rosonant frequency（Hz）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线性度</a:t>
            </a:r>
            <a:endParaRPr sz="1200"/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Linearity</a:t>
            </a:r>
            <a:endParaRPr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General</c:formatCode>
                <c:ptCount val="11"/>
                <c:pt idx="0">
                  <c:v>0</c:v>
                </c:pt>
                <c:pt idx="1">
                  <c:v>0.0453237286090954</c:v>
                </c:pt>
                <c:pt idx="2">
                  <c:v>0.0492874006927812</c:v>
                </c:pt>
                <c:pt idx="3">
                  <c:v>0.0118910162510535</c:v>
                </c:pt>
                <c:pt idx="4">
                  <c:v>-0.0203353611249927</c:v>
                </c:pt>
                <c:pt idx="5">
                  <c:v>-0.00947834628707444</c:v>
                </c:pt>
                <c:pt idx="6">
                  <c:v>-0.0348113809088967</c:v>
                </c:pt>
                <c:pt idx="7">
                  <c:v>-0.00499767349681982</c:v>
                </c:pt>
                <c:pt idx="8">
                  <c:v>-0.0182673582987221</c:v>
                </c:pt>
                <c:pt idx="9">
                  <c:v>-0.0160270219036095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4</xdr:row>
      <xdr:rowOff>143510</xdr:rowOff>
    </xdr:from>
    <xdr:to>
      <xdr:col>7</xdr:col>
      <xdr:colOff>615950</xdr:colOff>
      <xdr:row>26</xdr:row>
      <xdr:rowOff>68580</xdr:rowOff>
    </xdr:to>
    <xdr:graphicFrame>
      <xdr:nvGraphicFramePr>
        <xdr:cNvPr id="14" name="图表 13"/>
        <xdr:cNvGraphicFramePr/>
      </xdr:nvGraphicFramePr>
      <xdr:xfrm>
        <a:off x="3985895" y="1057910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235585</xdr:colOff>
      <xdr:row>9</xdr:row>
      <xdr:rowOff>29845</xdr:rowOff>
    </xdr:from>
    <xdr:to>
      <xdr:col>7</xdr:col>
      <xdr:colOff>20955</xdr:colOff>
      <xdr:row>28</xdr:row>
      <xdr:rowOff>182245</xdr:rowOff>
    </xdr:to>
    <xdr:graphicFrame>
      <xdr:nvGraphicFramePr>
        <xdr:cNvPr id="3" name="图表 2"/>
        <xdr:cNvGraphicFramePr/>
      </xdr:nvGraphicFramePr>
      <xdr:xfrm>
        <a:off x="4122420" y="1991995"/>
        <a:ext cx="819086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193040</xdr:colOff>
      <xdr:row>5</xdr:row>
      <xdr:rowOff>152400</xdr:rowOff>
    </xdr:from>
    <xdr:to>
      <xdr:col>8</xdr:col>
      <xdr:colOff>379730</xdr:colOff>
      <xdr:row>28</xdr:row>
      <xdr:rowOff>2540</xdr:rowOff>
    </xdr:to>
    <xdr:graphicFrame>
      <xdr:nvGraphicFramePr>
        <xdr:cNvPr id="5" name="图表 2"/>
        <xdr:cNvGraphicFramePr/>
      </xdr:nvGraphicFramePr>
      <xdr:xfrm>
        <a:off x="4079875" y="1276350"/>
        <a:ext cx="9259570" cy="49047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selection activeCell="B32" sqref="B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8"/>
      <c r="D1" s="3" t="s">
        <v>0</v>
      </c>
      <c r="E1" s="3"/>
      <c r="F1" s="8"/>
    </row>
    <row r="2" spans="1:6">
      <c r="A2" s="2"/>
      <c r="B2" s="2"/>
      <c r="C2" s="8"/>
      <c r="D2" s="2" t="s">
        <v>1</v>
      </c>
      <c r="E2" s="26" t="s">
        <v>2</v>
      </c>
      <c r="F2" s="26" t="s">
        <v>3</v>
      </c>
    </row>
    <row r="3" spans="1:6">
      <c r="A3" s="2"/>
      <c r="B3" s="2"/>
      <c r="C3" s="8"/>
      <c r="D3" s="8"/>
      <c r="E3" s="2" t="s">
        <v>4</v>
      </c>
      <c r="F3" s="2" t="s">
        <v>4</v>
      </c>
    </row>
    <row r="4" spans="1:7">
      <c r="A4" s="2"/>
      <c r="B4" s="2"/>
      <c r="C4" s="8"/>
      <c r="D4" s="8">
        <v>0</v>
      </c>
      <c r="E4" s="19">
        <v>0</v>
      </c>
      <c r="F4" s="18">
        <v>0</v>
      </c>
      <c r="G4" s="19"/>
    </row>
    <row r="5" spans="1:7">
      <c r="A5" s="5" t="s">
        <v>5</v>
      </c>
      <c r="B5" s="6" t="s">
        <v>6</v>
      </c>
      <c r="C5" s="8"/>
      <c r="D5" s="8">
        <v>12</v>
      </c>
      <c r="E5" s="19">
        <v>41.8</v>
      </c>
      <c r="F5" s="18">
        <v>58.29</v>
      </c>
      <c r="G5" s="19"/>
    </row>
    <row r="6" spans="1:7">
      <c r="A6" s="7"/>
      <c r="B6" s="7"/>
      <c r="C6" s="8"/>
      <c r="D6" s="8">
        <v>24</v>
      </c>
      <c r="E6" s="19">
        <v>91.01</v>
      </c>
      <c r="F6" s="18">
        <v>116.34</v>
      </c>
      <c r="G6" s="19"/>
    </row>
    <row r="7" spans="1:7">
      <c r="A7" s="4"/>
      <c r="C7" s="8"/>
      <c r="D7" s="8">
        <v>36</v>
      </c>
      <c r="E7" s="19">
        <v>145.49</v>
      </c>
      <c r="F7" s="18">
        <v>174.15</v>
      </c>
      <c r="G7" s="19"/>
    </row>
    <row r="8" spans="1:7">
      <c r="A8" s="7"/>
      <c r="B8" s="7"/>
      <c r="C8" s="8"/>
      <c r="D8" s="8">
        <v>48</v>
      </c>
      <c r="E8" s="19">
        <v>204.36</v>
      </c>
      <c r="F8" s="18">
        <v>231.99</v>
      </c>
      <c r="G8" s="19"/>
    </row>
    <row r="9" spans="1:7">
      <c r="A9" s="8"/>
      <c r="B9" s="8"/>
      <c r="C9" s="8"/>
      <c r="D9" s="8">
        <v>60</v>
      </c>
      <c r="E9" s="19">
        <v>266.04</v>
      </c>
      <c r="F9" s="18">
        <v>290.08</v>
      </c>
      <c r="G9" s="19"/>
    </row>
    <row r="10" spans="1:7">
      <c r="A10" s="9" t="s">
        <v>7</v>
      </c>
      <c r="B10" s="9"/>
      <c r="C10" s="8"/>
      <c r="D10" s="8">
        <v>72</v>
      </c>
      <c r="E10" s="19">
        <v>329.5</v>
      </c>
      <c r="F10" s="18">
        <v>347.96</v>
      </c>
      <c r="G10" s="19"/>
    </row>
    <row r="11" spans="1:7">
      <c r="A11" s="10" t="s">
        <v>8</v>
      </c>
      <c r="B11" s="10" t="s">
        <v>9</v>
      </c>
      <c r="C11" s="8"/>
      <c r="D11" s="8">
        <v>84</v>
      </c>
      <c r="E11" s="19">
        <v>394.56</v>
      </c>
      <c r="F11" s="18">
        <v>406.16</v>
      </c>
      <c r="G11" s="19"/>
    </row>
    <row r="12" spans="1:7">
      <c r="A12" s="4" t="s">
        <v>10</v>
      </c>
      <c r="B12" s="4" t="s">
        <v>11</v>
      </c>
      <c r="C12" s="8"/>
      <c r="D12" s="8">
        <v>96</v>
      </c>
      <c r="E12" s="19">
        <v>460.6</v>
      </c>
      <c r="F12" s="18">
        <v>464.11</v>
      </c>
      <c r="G12" s="19"/>
    </row>
    <row r="13" spans="1:7">
      <c r="A13" s="4" t="s">
        <v>12</v>
      </c>
      <c r="B13" s="4" t="s">
        <v>13</v>
      </c>
      <c r="C13" s="8"/>
      <c r="D13" s="8">
        <v>108</v>
      </c>
      <c r="E13" s="19">
        <v>527.14</v>
      </c>
      <c r="F13" s="18">
        <v>522.15</v>
      </c>
      <c r="G13" s="19"/>
    </row>
    <row r="14" spans="1:7">
      <c r="A14" s="4" t="s">
        <v>14</v>
      </c>
      <c r="B14" s="4" t="s">
        <v>15</v>
      </c>
      <c r="C14" s="8"/>
      <c r="D14" s="8">
        <v>120</v>
      </c>
      <c r="E14" s="19">
        <v>593.93</v>
      </c>
      <c r="F14" s="18">
        <v>580.27</v>
      </c>
      <c r="G14" s="19"/>
    </row>
    <row r="15" spans="1:7">
      <c r="A15" s="12"/>
      <c r="B15" s="8"/>
      <c r="C15" s="8"/>
      <c r="D15" s="8">
        <v>108</v>
      </c>
      <c r="E15" s="19">
        <v>551.61</v>
      </c>
      <c r="F15" s="18">
        <v>522.17</v>
      </c>
      <c r="G15" s="19"/>
    </row>
    <row r="16" spans="1:7">
      <c r="A16" s="12"/>
      <c r="B16" s="12"/>
      <c r="C16" s="8"/>
      <c r="D16" s="8">
        <v>96</v>
      </c>
      <c r="E16" s="19">
        <v>501.7</v>
      </c>
      <c r="F16" s="18">
        <v>464.32</v>
      </c>
      <c r="G16" s="19"/>
    </row>
    <row r="17" spans="1:7">
      <c r="A17" s="8"/>
      <c r="B17" s="8"/>
      <c r="C17" s="8"/>
      <c r="D17" s="8">
        <v>84</v>
      </c>
      <c r="E17" s="19">
        <v>446.56</v>
      </c>
      <c r="F17" s="18">
        <v>406.47</v>
      </c>
      <c r="G17" s="19"/>
    </row>
    <row r="18" spans="1:7">
      <c r="A18" s="20" t="s">
        <v>16</v>
      </c>
      <c r="B18" s="20"/>
      <c r="C18" s="8"/>
      <c r="D18" s="8">
        <v>72</v>
      </c>
      <c r="E18" s="19">
        <v>387.72</v>
      </c>
      <c r="F18" s="18">
        <v>348.44</v>
      </c>
      <c r="G18" s="19"/>
    </row>
    <row r="19" spans="1:7">
      <c r="A19" s="20"/>
      <c r="B19" s="20"/>
      <c r="C19" s="8"/>
      <c r="D19" s="8">
        <v>60</v>
      </c>
      <c r="E19" s="19">
        <v>326.42</v>
      </c>
      <c r="F19" s="18">
        <v>290.51</v>
      </c>
      <c r="G19" s="19"/>
    </row>
    <row r="20" spans="1:7">
      <c r="A20" s="20"/>
      <c r="B20" s="20"/>
      <c r="C20" s="8"/>
      <c r="D20" s="8">
        <v>48</v>
      </c>
      <c r="E20" s="19">
        <v>263.24</v>
      </c>
      <c r="F20" s="18">
        <v>232.47</v>
      </c>
      <c r="G20" s="19"/>
    </row>
    <row r="21" spans="1:7">
      <c r="A21" s="20"/>
      <c r="B21" s="20"/>
      <c r="C21" s="8"/>
      <c r="D21" s="8">
        <v>36</v>
      </c>
      <c r="E21" s="19">
        <v>199.43</v>
      </c>
      <c r="F21" s="18">
        <v>174.36</v>
      </c>
      <c r="G21" s="19"/>
    </row>
    <row r="22" spans="1:7">
      <c r="A22" s="20"/>
      <c r="B22" s="20"/>
      <c r="C22" s="8"/>
      <c r="D22" s="8">
        <v>24</v>
      </c>
      <c r="E22" s="19">
        <v>134.45</v>
      </c>
      <c r="F22" s="18">
        <v>116.31</v>
      </c>
      <c r="G22" s="19"/>
    </row>
    <row r="23" spans="1:7">
      <c r="A23" s="21"/>
      <c r="B23" s="21"/>
      <c r="C23" s="8"/>
      <c r="D23" s="8">
        <v>12</v>
      </c>
      <c r="E23" s="19">
        <v>69.7</v>
      </c>
      <c r="F23" s="18">
        <v>58.27</v>
      </c>
      <c r="G23" s="19"/>
    </row>
    <row r="24" spans="1:7">
      <c r="A24" s="20" t="s">
        <v>17</v>
      </c>
      <c r="B24" s="20"/>
      <c r="C24" s="8"/>
      <c r="D24" s="8">
        <v>0</v>
      </c>
      <c r="E24" s="19">
        <v>4.78</v>
      </c>
      <c r="F24" s="18">
        <v>0.24</v>
      </c>
      <c r="G24" s="19"/>
    </row>
    <row r="25" spans="1:6">
      <c r="A25" s="20"/>
      <c r="B25" s="20"/>
      <c r="C25" s="8"/>
      <c r="D25" s="8"/>
      <c r="E25" s="18"/>
      <c r="F25" s="19"/>
    </row>
    <row r="26" spans="1:6">
      <c r="A26" s="22" t="s">
        <v>18</v>
      </c>
      <c r="B26" s="22"/>
      <c r="C26" s="8"/>
      <c r="D26" s="8"/>
      <c r="E26" s="7"/>
      <c r="F26" s="23"/>
    </row>
    <row r="27" spans="1:6">
      <c r="A27" s="22"/>
      <c r="B27" s="22"/>
      <c r="C27" s="8"/>
      <c r="D27" s="8"/>
      <c r="E27" s="8"/>
      <c r="F27" s="24"/>
    </row>
    <row r="28" spans="1:6">
      <c r="A28" s="22"/>
      <c r="B28" s="22"/>
      <c r="C28" s="8"/>
      <c r="D28" s="8"/>
      <c r="E28" s="8"/>
      <c r="F28" s="25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85" zoomScaleNormal="85" workbookViewId="0">
      <selection activeCell="D32" sqref="D32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1416666666667" style="1" customWidth="1"/>
    <col min="6" max="6" width="31.17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8"/>
      <c r="D1" s="3" t="s">
        <v>19</v>
      </c>
      <c r="E1" s="3"/>
      <c r="F1" s="8"/>
    </row>
    <row r="2" s="1" customFormat="1" spans="1:6">
      <c r="A2" s="2"/>
      <c r="B2" s="2"/>
      <c r="C2" s="8"/>
      <c r="D2" s="16" t="s">
        <v>20</v>
      </c>
      <c r="E2" s="2" t="s">
        <v>21</v>
      </c>
      <c r="F2" s="2" t="s">
        <v>22</v>
      </c>
    </row>
    <row r="3" s="1" customFormat="1" spans="1:6">
      <c r="A3" s="2"/>
      <c r="B3" s="2"/>
      <c r="C3" s="8"/>
      <c r="D3" s="16"/>
      <c r="E3" s="7"/>
      <c r="F3" s="7"/>
    </row>
    <row r="4" s="1" customFormat="1" spans="1:6">
      <c r="A4" s="2"/>
      <c r="B4" s="2"/>
      <c r="C4" s="8"/>
      <c r="D4" s="17">
        <v>0</v>
      </c>
      <c r="E4" s="17">
        <v>3488</v>
      </c>
      <c r="F4" s="17">
        <v>3488</v>
      </c>
    </row>
    <row r="5" s="1" customFormat="1" spans="1:6">
      <c r="A5" s="5" t="s">
        <v>5</v>
      </c>
      <c r="B5" s="6" t="s">
        <v>6</v>
      </c>
      <c r="C5" s="8"/>
      <c r="D5" s="17">
        <v>5</v>
      </c>
      <c r="E5" s="17">
        <v>3030</v>
      </c>
      <c r="F5" s="17">
        <v>3030</v>
      </c>
    </row>
    <row r="6" s="1" customFormat="1" spans="1:6">
      <c r="A6" s="7"/>
      <c r="B6" s="7"/>
      <c r="C6" s="8"/>
      <c r="D6" s="17">
        <v>10</v>
      </c>
      <c r="E6" s="17">
        <v>2711</v>
      </c>
      <c r="F6" s="17">
        <v>2711</v>
      </c>
    </row>
    <row r="7" s="1" customFormat="1" spans="1:6">
      <c r="A7" s="4"/>
      <c r="C7" s="8"/>
      <c r="D7" s="17">
        <v>20</v>
      </c>
      <c r="E7" s="17">
        <v>2291</v>
      </c>
      <c r="F7" s="17">
        <v>2291</v>
      </c>
    </row>
    <row r="8" s="1" customFormat="1" spans="1:6">
      <c r="A8" s="7"/>
      <c r="B8" s="7"/>
      <c r="C8" s="8"/>
      <c r="D8" s="17">
        <v>30</v>
      </c>
      <c r="E8" s="17">
        <v>2021</v>
      </c>
      <c r="F8" s="17">
        <v>2021</v>
      </c>
    </row>
    <row r="9" s="1" customFormat="1" spans="1:6">
      <c r="A9" s="8"/>
      <c r="B9" s="8"/>
      <c r="C9" s="8"/>
      <c r="D9" s="17">
        <v>50</v>
      </c>
      <c r="E9" s="17">
        <v>1682</v>
      </c>
      <c r="F9" s="17">
        <v>1682</v>
      </c>
    </row>
    <row r="10" s="1" customFormat="1" spans="1:6">
      <c r="A10" s="9" t="s">
        <v>7</v>
      </c>
      <c r="B10" s="9"/>
      <c r="C10" s="8"/>
      <c r="D10" s="17"/>
      <c r="E10" s="17"/>
      <c r="F10" s="17"/>
    </row>
    <row r="11" s="1" customFormat="1" spans="1:6">
      <c r="A11" s="10" t="s">
        <v>8</v>
      </c>
      <c r="B11" s="10" t="s">
        <v>9</v>
      </c>
      <c r="C11" s="8"/>
      <c r="D11" s="17"/>
      <c r="E11" s="17"/>
      <c r="F11" s="17"/>
    </row>
    <row r="12" s="1" customFormat="1" spans="1:6">
      <c r="A12" s="4" t="s">
        <v>10</v>
      </c>
      <c r="B12" s="4" t="s">
        <v>11</v>
      </c>
      <c r="C12" s="8"/>
      <c r="D12" s="17"/>
      <c r="E12" s="17"/>
      <c r="F12" s="17"/>
    </row>
    <row r="13" s="1" customFormat="1" spans="1:6">
      <c r="A13" s="4"/>
      <c r="B13" s="4"/>
      <c r="C13" s="8"/>
      <c r="D13" s="17"/>
      <c r="E13" s="17"/>
      <c r="F13" s="17"/>
    </row>
    <row r="14" s="1" customFormat="1" spans="1:6">
      <c r="A14" s="4"/>
      <c r="B14" s="4"/>
      <c r="C14" s="8"/>
      <c r="D14" s="8"/>
      <c r="E14" s="18"/>
      <c r="F14" s="19"/>
    </row>
    <row r="15" s="1" customFormat="1" spans="1:6">
      <c r="A15" s="8"/>
      <c r="B15" s="8"/>
      <c r="C15" s="8"/>
      <c r="D15" s="8"/>
      <c r="E15" s="18"/>
      <c r="F15" s="19"/>
    </row>
    <row r="16" s="1" customFormat="1" spans="1:6">
      <c r="A16" s="12"/>
      <c r="B16" s="8"/>
      <c r="C16" s="8"/>
      <c r="D16" s="8"/>
      <c r="E16" s="18"/>
      <c r="F16" s="19"/>
    </row>
    <row r="17" s="1" customFormat="1" spans="1:6">
      <c r="A17" s="12"/>
      <c r="B17" s="12"/>
      <c r="C17" s="8"/>
      <c r="D17" s="8"/>
      <c r="E17" s="18"/>
      <c r="F17" s="19"/>
    </row>
    <row r="18" s="1" customFormat="1" spans="1:6">
      <c r="A18" s="8"/>
      <c r="B18" s="8"/>
      <c r="C18" s="8"/>
      <c r="D18" s="8"/>
      <c r="E18" s="18"/>
      <c r="F18" s="19"/>
    </row>
    <row r="19" s="1" customFormat="1" spans="1:6">
      <c r="A19" s="20" t="s">
        <v>16</v>
      </c>
      <c r="B19" s="20"/>
      <c r="C19" s="8"/>
      <c r="D19" s="8"/>
      <c r="E19" s="18"/>
      <c r="F19" s="19"/>
    </row>
    <row r="20" s="1" customFormat="1" spans="1:6">
      <c r="A20" s="20"/>
      <c r="B20" s="20"/>
      <c r="C20" s="8"/>
      <c r="D20" s="8"/>
      <c r="E20" s="18"/>
      <c r="F20" s="19"/>
    </row>
    <row r="21" s="1" customFormat="1" spans="1:6">
      <c r="A21" s="20"/>
      <c r="B21" s="20"/>
      <c r="C21" s="8"/>
      <c r="D21" s="8"/>
      <c r="E21" s="18"/>
      <c r="F21" s="19"/>
    </row>
    <row r="22" s="1" customFormat="1" spans="1:6">
      <c r="A22" s="20"/>
      <c r="B22" s="20"/>
      <c r="C22" s="8"/>
      <c r="D22" s="8"/>
      <c r="E22" s="18"/>
      <c r="F22" s="19"/>
    </row>
    <row r="23" s="1" customFormat="1" spans="1:6">
      <c r="A23" s="20"/>
      <c r="B23" s="20"/>
      <c r="C23" s="8"/>
      <c r="D23" s="8"/>
      <c r="E23" s="18"/>
      <c r="F23" s="19"/>
    </row>
    <row r="24" s="1" customFormat="1" spans="1:6">
      <c r="A24" s="21"/>
      <c r="B24" s="21"/>
      <c r="C24" s="8"/>
      <c r="D24" s="8"/>
      <c r="E24" s="18"/>
      <c r="F24" s="19"/>
    </row>
    <row r="25" s="1" customFormat="1" spans="1:6">
      <c r="A25" s="20" t="s">
        <v>17</v>
      </c>
      <c r="B25" s="20"/>
      <c r="C25" s="8"/>
      <c r="D25" s="8"/>
      <c r="E25" s="18"/>
      <c r="F25" s="19"/>
    </row>
    <row r="26" s="1" customFormat="1" spans="1:6">
      <c r="A26" s="20"/>
      <c r="B26" s="20"/>
      <c r="C26" s="8"/>
      <c r="D26" s="8"/>
      <c r="E26" s="18"/>
      <c r="F26" s="19"/>
    </row>
    <row r="27" s="1" customFormat="1" spans="1:6">
      <c r="A27" s="22" t="s">
        <v>18</v>
      </c>
      <c r="B27" s="22"/>
      <c r="C27" s="8"/>
      <c r="D27" s="8"/>
      <c r="E27" s="7"/>
      <c r="F27" s="23"/>
    </row>
    <row r="28" s="1" customFormat="1" spans="1:6">
      <c r="A28" s="22"/>
      <c r="B28" s="22"/>
      <c r="C28" s="8"/>
      <c r="D28" s="8"/>
      <c r="E28" s="8"/>
      <c r="F28" s="24"/>
    </row>
    <row r="29" s="1" customFormat="1" spans="1:6">
      <c r="A29" s="22"/>
      <c r="B29" s="22"/>
      <c r="C29" s="8"/>
      <c r="D29" s="8"/>
      <c r="E29" s="8"/>
      <c r="F29" s="25"/>
    </row>
    <row r="30" s="1" customFormat="1" spans="1:6">
      <c r="A30" s="8"/>
      <c r="B30" s="8"/>
      <c r="C30" s="8"/>
      <c r="E30" s="8"/>
      <c r="F30" s="8"/>
    </row>
    <row r="31" s="1" customFormat="1" spans="1:6">
      <c r="A31" s="8"/>
      <c r="B31" s="8"/>
      <c r="C31" s="8"/>
      <c r="D31" s="8"/>
      <c r="E31" s="8"/>
      <c r="F31" s="8"/>
    </row>
    <row r="33" spans="4:4">
      <c r="D33" s="8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85" zoomScaleNormal="85" topLeftCell="C1" workbookViewId="0">
      <selection activeCell="I4" sqref="I4"/>
    </sheetView>
  </sheetViews>
  <sheetFormatPr defaultColWidth="9" defaultRowHeight="16.5" customHeight="1" outlineLevelCol="7"/>
  <cols>
    <col min="1" max="1" width="22.625" style="1" customWidth="1"/>
    <col min="2" max="2" width="28.3833333333333" style="1" customWidth="1"/>
    <col min="3" max="4" width="3.66666666666667" customWidth="1"/>
    <col min="5" max="8" width="27.9333333333333" customWidth="1"/>
  </cols>
  <sheetData>
    <row r="1" ht="22.5" customHeight="1" spans="1:5">
      <c r="A1" s="2"/>
      <c r="B1" s="2"/>
      <c r="E1" s="3" t="s">
        <v>23</v>
      </c>
    </row>
    <row r="2" customHeight="1" spans="1:8">
      <c r="A2" s="2"/>
      <c r="B2" s="2"/>
      <c r="E2" s="4" t="s">
        <v>24</v>
      </c>
      <c r="F2" s="4" t="s">
        <v>25</v>
      </c>
      <c r="G2" s="4" t="s">
        <v>26</v>
      </c>
      <c r="H2" s="4" t="s">
        <v>27</v>
      </c>
    </row>
    <row r="3" customHeight="1" spans="1:8">
      <c r="A3" s="2"/>
      <c r="B3" s="2"/>
      <c r="E3" s="4">
        <v>0</v>
      </c>
      <c r="F3" s="4">
        <v>0</v>
      </c>
      <c r="G3" s="4">
        <f>E3-F13/10*0</f>
        <v>0</v>
      </c>
      <c r="H3" s="4">
        <f>G3/F13*100</f>
        <v>0</v>
      </c>
    </row>
    <row r="4" customHeight="1" spans="1:8">
      <c r="A4" s="2"/>
      <c r="B4" s="2"/>
      <c r="E4" s="4">
        <v>1</v>
      </c>
      <c r="F4" s="4">
        <v>58.29</v>
      </c>
      <c r="G4" s="4">
        <f>F4-F13/10*1</f>
        <v>0.262999999999998</v>
      </c>
      <c r="H4" s="4">
        <f>G4/F13*100</f>
        <v>0.0453237286090954</v>
      </c>
    </row>
    <row r="5" customHeight="1" spans="1:8">
      <c r="A5" s="5" t="s">
        <v>5</v>
      </c>
      <c r="B5" s="6" t="s">
        <v>6</v>
      </c>
      <c r="E5" s="4">
        <v>2</v>
      </c>
      <c r="F5" s="4">
        <v>116.34</v>
      </c>
      <c r="G5" s="4">
        <f>F5-F13/10*2</f>
        <v>0.286000000000001</v>
      </c>
      <c r="H5" s="4">
        <f>G5/F13*100</f>
        <v>0.0492874006927812</v>
      </c>
    </row>
    <row r="6" customHeight="1" spans="1:8">
      <c r="A6" s="7"/>
      <c r="B6" s="7"/>
      <c r="E6" s="4">
        <v>3</v>
      </c>
      <c r="F6" s="4">
        <v>174.15</v>
      </c>
      <c r="G6" s="4">
        <f>F6-F13/10*3</f>
        <v>0.0689999999999884</v>
      </c>
      <c r="H6" s="4">
        <f>G6/F13*100</f>
        <v>0.0118910162510535</v>
      </c>
    </row>
    <row r="7" customHeight="1" spans="1:8">
      <c r="A7" s="4"/>
      <c r="E7" s="4">
        <v>4</v>
      </c>
      <c r="F7" s="4">
        <v>231.99</v>
      </c>
      <c r="G7" s="4">
        <f>F7-F13/10*4</f>
        <v>-0.117999999999995</v>
      </c>
      <c r="H7" s="4">
        <f>G7/F13*100</f>
        <v>-0.0203353611249927</v>
      </c>
    </row>
    <row r="8" customHeight="1" spans="1:8">
      <c r="A8" s="7"/>
      <c r="B8" s="7"/>
      <c r="E8" s="4">
        <v>5</v>
      </c>
      <c r="F8" s="4">
        <v>290.08</v>
      </c>
      <c r="G8" s="4">
        <f>F8-F13/10*5</f>
        <v>-0.0550000000000068</v>
      </c>
      <c r="H8" s="4">
        <f>G8/F13*100</f>
        <v>-0.00947834628707444</v>
      </c>
    </row>
    <row r="9" customHeight="1" spans="1:8">
      <c r="A9" s="8"/>
      <c r="B9" s="8"/>
      <c r="E9" s="4">
        <v>6</v>
      </c>
      <c r="F9" s="4">
        <v>347.96</v>
      </c>
      <c r="G9" s="4">
        <f>F9-F13/10*6</f>
        <v>-0.202000000000055</v>
      </c>
      <c r="H9" s="4">
        <f>G9/F13*100</f>
        <v>-0.0348113809088967</v>
      </c>
    </row>
    <row r="10" customHeight="1" spans="1:8">
      <c r="A10" s="9" t="s">
        <v>7</v>
      </c>
      <c r="B10" s="9"/>
      <c r="E10" s="4">
        <v>7</v>
      </c>
      <c r="F10" s="4">
        <v>406.16</v>
      </c>
      <c r="G10" s="4">
        <f>F10-F13/10*7</f>
        <v>-0.0289999999999964</v>
      </c>
      <c r="H10" s="4">
        <f>G10/F13*100</f>
        <v>-0.00499767349681982</v>
      </c>
    </row>
    <row r="11" customHeight="1" spans="1:8">
      <c r="A11" s="10" t="s">
        <v>8</v>
      </c>
      <c r="B11" s="10" t="s">
        <v>9</v>
      </c>
      <c r="E11" s="4">
        <v>8</v>
      </c>
      <c r="F11" s="4">
        <v>464.11</v>
      </c>
      <c r="G11" s="4">
        <f>F11-F13/10*8</f>
        <v>-0.105999999999995</v>
      </c>
      <c r="H11" s="4">
        <f>G11/F13*100</f>
        <v>-0.0182673582987221</v>
      </c>
    </row>
    <row r="12" customHeight="1" spans="1:8">
      <c r="A12" s="4" t="s">
        <v>10</v>
      </c>
      <c r="B12" s="4" t="s">
        <v>11</v>
      </c>
      <c r="E12" s="4">
        <v>9</v>
      </c>
      <c r="F12" s="4">
        <v>522.15</v>
      </c>
      <c r="G12" s="4">
        <f>F12-F13/10*9</f>
        <v>-0.0930000000000746</v>
      </c>
      <c r="H12" s="4">
        <f>G12/F13*100</f>
        <v>-0.0160270219036095</v>
      </c>
    </row>
    <row r="13" customHeight="1" spans="1:8">
      <c r="A13" s="4" t="s">
        <v>12</v>
      </c>
      <c r="B13" s="4" t="s">
        <v>13</v>
      </c>
      <c r="E13" s="4">
        <v>10</v>
      </c>
      <c r="F13" s="4">
        <v>580.27</v>
      </c>
      <c r="G13" s="4">
        <v>0</v>
      </c>
      <c r="H13" s="4">
        <f>G13/F13*100</f>
        <v>0</v>
      </c>
    </row>
    <row r="14" ht="35" customHeight="1" spans="1:8">
      <c r="A14" s="4" t="s">
        <v>14</v>
      </c>
      <c r="B14" s="11" t="s">
        <v>28</v>
      </c>
      <c r="E14" s="4"/>
      <c r="F14" s="4"/>
      <c r="G14" s="4"/>
      <c r="H14" s="4"/>
    </row>
    <row r="15" customHeight="1" spans="1:8">
      <c r="A15" s="8"/>
      <c r="B15" s="8"/>
      <c r="E15" s="4"/>
      <c r="F15" s="4"/>
      <c r="G15" s="4"/>
      <c r="H15" s="4"/>
    </row>
    <row r="16" customHeight="1" spans="1:8">
      <c r="A16" s="12"/>
      <c r="B16" s="8"/>
      <c r="E16" s="4"/>
      <c r="F16" s="4"/>
      <c r="G16" s="4"/>
      <c r="H16" s="4"/>
    </row>
    <row r="17" customHeight="1" spans="1:8">
      <c r="A17" s="12"/>
      <c r="B17" s="12"/>
      <c r="E17" s="4"/>
      <c r="F17" s="4"/>
      <c r="G17" s="4"/>
      <c r="H17" s="4"/>
    </row>
    <row r="18" customHeight="1" spans="1:8">
      <c r="A18" s="8"/>
      <c r="B18" s="8"/>
      <c r="E18" s="4"/>
      <c r="F18" s="4"/>
      <c r="G18" s="4"/>
      <c r="H18" s="4"/>
    </row>
    <row r="19" customHeight="1" spans="1:8">
      <c r="A19" s="13" t="s">
        <v>16</v>
      </c>
      <c r="B19" s="13"/>
      <c r="E19" s="4"/>
      <c r="F19" s="4"/>
      <c r="G19" s="4"/>
      <c r="H19" s="4"/>
    </row>
    <row r="20" customHeight="1" spans="1:8">
      <c r="A20" s="13"/>
      <c r="B20" s="13"/>
      <c r="E20" s="4"/>
      <c r="F20" s="4"/>
      <c r="G20" s="4"/>
      <c r="H20" s="4"/>
    </row>
    <row r="21" customHeight="1" spans="1:8">
      <c r="A21" s="13"/>
      <c r="B21" s="13"/>
      <c r="E21" s="4"/>
      <c r="F21" s="4"/>
      <c r="G21" s="4"/>
      <c r="H21" s="4"/>
    </row>
    <row r="22" customHeight="1" spans="1:8">
      <c r="A22" s="13"/>
      <c r="B22" s="13"/>
      <c r="E22" s="4"/>
      <c r="F22" s="4"/>
      <c r="G22" s="4"/>
      <c r="H22" s="4"/>
    </row>
    <row r="23" customHeight="1" spans="1:8">
      <c r="A23" s="13"/>
      <c r="B23" s="13"/>
      <c r="E23" s="4"/>
      <c r="F23" s="4"/>
      <c r="G23" s="4"/>
      <c r="H23" s="4"/>
    </row>
    <row r="24" customHeight="1" spans="1:8">
      <c r="A24" s="14"/>
      <c r="B24" s="14"/>
      <c r="E24" s="4"/>
      <c r="F24" s="4"/>
      <c r="G24" s="4"/>
      <c r="H24" s="4"/>
    </row>
    <row r="25" customHeight="1" spans="1:8">
      <c r="A25" s="13" t="s">
        <v>17</v>
      </c>
      <c r="B25" s="13"/>
      <c r="E25" s="4"/>
      <c r="F25" s="4"/>
      <c r="G25" s="4"/>
      <c r="H25" s="4"/>
    </row>
    <row r="26" customHeight="1" spans="1:8">
      <c r="A26" s="13"/>
      <c r="B26" s="13"/>
      <c r="E26" s="4"/>
      <c r="F26" s="4"/>
      <c r="G26" s="4"/>
      <c r="H26" s="4"/>
    </row>
    <row r="27" customHeight="1" spans="1:8">
      <c r="A27" s="15" t="s">
        <v>18</v>
      </c>
      <c r="B27" s="15"/>
      <c r="E27" s="4"/>
      <c r="F27" s="4"/>
      <c r="G27" s="4"/>
      <c r="H27" s="4"/>
    </row>
    <row r="28" customHeight="1" spans="1:8">
      <c r="A28" s="15"/>
      <c r="B28" s="15"/>
      <c r="E28" s="4"/>
      <c r="F28" s="4"/>
      <c r="G28" s="4"/>
      <c r="H28" s="4"/>
    </row>
    <row r="29" customHeight="1" spans="1:8">
      <c r="A29" s="15"/>
      <c r="B29" s="15"/>
      <c r="E29" s="4"/>
      <c r="F29" s="4"/>
      <c r="G29" s="4"/>
      <c r="H29" s="4"/>
    </row>
    <row r="30" customHeight="1" spans="1:8">
      <c r="A30" s="8"/>
      <c r="B30" s="8"/>
      <c r="E30" s="4"/>
      <c r="F30" s="4"/>
      <c r="G30" s="4"/>
      <c r="H30" s="4"/>
    </row>
    <row r="31" customHeight="1" spans="1:8">
      <c r="A31" s="8"/>
      <c r="B31" s="8"/>
      <c r="E31" s="4"/>
      <c r="F31" s="4"/>
      <c r="G31" s="4"/>
      <c r="H31" s="4"/>
    </row>
    <row r="32" customHeight="1" spans="5:8">
      <c r="E32" s="4"/>
      <c r="F32" s="4"/>
      <c r="G32" s="4"/>
      <c r="H32" s="4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角位移与电压Angle vs Volt</vt:lpstr>
      <vt:lpstr>谐频与负载Resonant 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